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vartotojas\Desktop\Mano dokumentai\2 T SPRENDIMAI\2024\Miesto strategija\2024-05-30 tarybos sprendimas\"/>
    </mc:Choice>
  </mc:AlternateContent>
  <xr:revisionPtr revIDLastSave="0" documentId="13_ncr:1_{20792479-2875-4B66-891E-9CF83786CEC4}"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state="hidden" r:id="rId2"/>
  </sheets>
  <definedNames>
    <definedName name="_Hlk84884998" localSheetId="0">Lapas1!$O$6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 l="1"/>
  <c r="I42" i="1"/>
  <c r="I25" i="1"/>
  <c r="I22" i="1"/>
  <c r="J53" i="1"/>
  <c r="I49" i="1" l="1"/>
  <c r="K49" i="1"/>
  <c r="I47" i="1" l="1"/>
  <c r="K51" i="1"/>
  <c r="I51" i="1"/>
  <c r="K36" i="1"/>
  <c r="I36" i="1"/>
  <c r="K11" i="1" l="1"/>
  <c r="K13" i="1"/>
  <c r="I13" i="1"/>
  <c r="I11" i="1" l="1"/>
  <c r="I15" i="1"/>
  <c r="K15" i="1"/>
  <c r="K33" i="1" l="1"/>
  <c r="I33" i="1"/>
  <c r="K30" i="1"/>
  <c r="I30" i="1"/>
  <c r="K47" i="1"/>
  <c r="K27" i="1"/>
  <c r="I27" i="1"/>
  <c r="I53" i="1" s="1"/>
  <c r="K22" i="1"/>
  <c r="K53" i="1" s="1"/>
  <c r="C2" i="2" l="1"/>
  <c r="D2" i="2" s="1"/>
  <c r="E2" i="2" s="1"/>
  <c r="F2" i="2" s="1"/>
</calcChain>
</file>

<file path=xl/sharedStrings.xml><?xml version="1.0" encoding="utf-8"?>
<sst xmlns="http://schemas.openxmlformats.org/spreadsheetml/2006/main" count="175" uniqueCount="105">
  <si>
    <t>Eil. Nr.</t>
  </si>
  <si>
    <t>Planuojamo veiksmo aprašymas</t>
  </si>
  <si>
    <t>Institucijos (įstaigos) (veiksmo vykdytojo) pavadinimas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</si>
  <si>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</si>
  <si>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</si>
  <si>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</si>
  <si>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</si>
  <si>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</si>
  <si>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</si>
  <si>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</si>
  <si>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</si>
  <si>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</si>
  <si>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</si>
  <si>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</si>
  <si>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Lietuvos Respublikos valstybės biudžeto lėšos</t>
  </si>
  <si>
    <t>1. Teritorijos plėtros tikslas</t>
  </si>
  <si>
    <t>1.1. Teritorijos plėtros uždavinys</t>
  </si>
  <si>
    <t>Savivaldybės (-ių) biudžeto (-ų) lėšos</t>
  </si>
  <si>
    <t>Veiksmo pobūdis (investicinis (I) arba organizacinis (O))</t>
  </si>
  <si>
    <t>Planuojamo veiksmo pavadinimas</t>
  </si>
  <si>
    <t>PLANUOJAMŲ STRATEGIJOS ĮGYVENDINIMO VEIKSMŲ PLANAS</t>
  </si>
  <si>
    <t>Tvarios miesto plėtros strategijų ir funkcinių zonų strategijų rengimo ir įgyvendinimo stebėsenos tvarkos aprašo
2 priedas</t>
  </si>
  <si>
    <t>I</t>
  </si>
  <si>
    <t>1.2. Teritorijos plėtros uždavinys</t>
  </si>
  <si>
    <t>1.3. Teritorijos plėtros uždavinys</t>
  </si>
  <si>
    <t>1.1.1.</t>
  </si>
  <si>
    <t>1.2.1.</t>
  </si>
  <si>
    <t>1.2.2.</t>
  </si>
  <si>
    <t>1.3.1.</t>
  </si>
  <si>
    <t>Stiprinti investicinį potencialą</t>
  </si>
  <si>
    <t>Pastabos</t>
  </si>
  <si>
    <t>2027 IV ketv.</t>
  </si>
  <si>
    <t>2025 II ketv.</t>
  </si>
  <si>
    <t>Telšių rajono savivaldybės administracija</t>
  </si>
  <si>
    <t>Didinti Telšių miesto, kaip regioninio centro, patrauklumą gyventi, investuoti</t>
  </si>
  <si>
    <t>1.1.2.</t>
  </si>
  <si>
    <t>Padidinti viešųjų erdvių patrauklumą ir prieinamumą miesto gyventojams</t>
  </si>
  <si>
    <t>1.2.3.</t>
  </si>
  <si>
    <t>1.2.4.</t>
  </si>
  <si>
    <t>1.2.5.</t>
  </si>
  <si>
    <t>Padidinti švietimo paslaugų prieinamumą</t>
  </si>
  <si>
    <t>2025 I ketv.</t>
  </si>
  <si>
    <t>1.2.6.</t>
  </si>
  <si>
    <t>1.2.7.</t>
  </si>
  <si>
    <t>1.3.2.</t>
  </si>
  <si>
    <t>Dviračiams skirtos infrastruktūros plėtra Telšių miesto Parko g. ir palei Masčio ežero pakrantę</t>
  </si>
  <si>
    <t>2028 III ketv.</t>
  </si>
  <si>
    <t>1.3.3.</t>
  </si>
  <si>
    <t>1.1.3.</t>
  </si>
  <si>
    <t>2025 IV ketv.</t>
  </si>
  <si>
    <t>2029 II ketv.</t>
  </si>
  <si>
    <t>2026 II ketv.</t>
  </si>
  <si>
    <t>2027 IVketv.</t>
  </si>
  <si>
    <t>2025 III ketv.</t>
  </si>
  <si>
    <t>1.1.4.</t>
  </si>
  <si>
    <t>2027 I ketv.</t>
  </si>
  <si>
    <t>Telšių miesto urbanizuotos teritorijos, esančios nuo Ežero skg. 17 iki senojo miesto stadiono, atgaivinimas ir žalinimas</t>
  </si>
  <si>
    <t>2028 IV ketv.</t>
  </si>
  <si>
    <t>Teritorijos, šalia Naujosios gatvės, atgaivinimas, pritaikant bendruomenės poreikiams</t>
  </si>
  <si>
    <t>Oskaro Goeldnerio skvero atgaivinimas, pritaikant bendruomenės poreikiams</t>
  </si>
  <si>
    <t>Telšių miesto pramoninės teritorijos investicinio patrauklumo gerinimas</t>
  </si>
  <si>
    <t xml:space="preserve">Telšių Vincento Borisevičiaus gimnazijoje (Džiugo g. 8, Telšiai)  įrengiama 1 nauja pradinio ugdymo klasė, o Telšių „Germanto“ progimnazijoje (Žemaitės g. 37, Telšiai) įrengiamos 5 naujos pradinio ugdymo klasės Telšių Vincento Borisevičiaus gimnazijos pradinio ugdymo mokiniams.  Įgyvendinant veiksmą Telšių „Germanto“ progimnazijoje bus įdiegti universalaus dizaino principai, įrengiamos trūkstamos ugdymo ir poilsio erdvės, trūkstami mokymo kabinetai bei aktų salė, atnaujintos vidaus patalpos bei vidaus inžinerinės sistemos ir įdiegtos energiją taupančios ir pastato energetinio efektyvumo didinimo priemonės.  
</t>
  </si>
  <si>
    <t xml:space="preserve">Telšių lopšelio-darželio „Berželis“ plėtra, Kalno g. 20, Telšiai </t>
  </si>
  <si>
    <t xml:space="preserve">R - Sukurtos arba atkurtos teritorijos, naudojamos ekonominei, rekreacinei ar turizmo paskirčiai plotas, ha </t>
  </si>
  <si>
    <t xml:space="preserve">P - Dviračiams skirta infrastruktūra, kuriai suteikta parama, km </t>
  </si>
  <si>
    <t>Trūkstamos bendrojo ugdymo infrastruktūros plėtra, modernizuojant Telšių „Džiugo“ gimnaziją</t>
  </si>
  <si>
    <t>Teritorijos, esančios Parko g. 15A, atgaivinimas, pritaikant bendruomenės poreikiams</t>
  </si>
  <si>
    <t>Žemaitijos verslo centro ir Telšių menų inkubatoriaus pritaikymas verslumą ir kūrybiškumą skatinančioms veikloms</t>
  </si>
  <si>
    <t>Neformalaus švietimo paslaugų prieinamumo didinimas, modernizuojant Telšių Žemaitės dramos teatrą</t>
  </si>
  <si>
    <t xml:space="preserve">
Oskaro Goeldnerio skvero modernizavimas: vaikų žaidimo aikštelės įrengimas, pėsčiųjų takų infrastruktūros atnaujinimas ir plėtra, važiuojamosios dalies atnaujinimas Mažojo kalno gatvėje, vaizdo stebėjimo kamerų įrengimas, aplinkos sutvarkymas, mažosios architektūros elementų įrengimas ir kitos reikalingos infrastruktūros įrengimas.      </t>
  </si>
  <si>
    <t xml:space="preserve">Pramoninės teritorijos, besiribojančios su Mažeikių g. (nuo Sedos g. sankryžos iki Mažeikių gatvės pabaigos) investicinio patrauklaumo gerinimas, modernizuojant jai skirtą susisiekimo infrastruktūrą: važiuojamosios dalies rekonstrukcija, dviračių ir pėsčiųjų takų atnaujinimas ir plėtra, apšvietimo bei stebėjimo kamerų įrengimas, mažosios architektūros elementų įrengimas, želdynų sutvarkymas, automobilių stovėjimo aikštelių įrengimas, kitų ekonominei veiklai vystyti reikalingų elementų įrengimas.  </t>
  </si>
  <si>
    <t>Rekreacinės teritorijos palei Masčio ežero pakrantę nuo Žemaitijos kaimo muziejaus per Malūno gatvę iki Telšių miesto ribos atgaivinimas</t>
  </si>
  <si>
    <t xml:space="preserve">Telšių „Džiugo“ gimnazijos (Sedos g. 29, Telšiai) modernizavimas. Įgyvendinant veiksmą bus įdiegti universalaus dizaino principai, įrengiamos trūkstamos ugdymo ir poilsio erdvės, laboratorijos, trūkstami mokymo kabinetai, sanitariniai mazgai, modernizuotos aktų bei sporto salės, atnaujintos vidaus patalpos bei vidaus inžinerinės sistemos ir įdiegtos energiją taupančios priemonės, pastato energetinio efektyvumo didinimo priemonės. </t>
  </si>
  <si>
    <t xml:space="preserve">Urbanizuotos teritorijos atgaivinimas: pėsčiųjų ir dviračių takų įrengimas nuo Ežero skg. 17 iki senojo miesto stadiono, integruojant takus į bendrą bevariklio transporto tinklą, mažosios architektūros elementų įrengimas, aplinkos, įskaitant Durbinio upelio pakrantes, sutvarkymas, apšvietimo, stebėjimo kamerų ir  kitos reikalingos infrastruktūros įrengimas.      </t>
  </si>
  <si>
    <t xml:space="preserve">Dviračių takų įrengimas atkarpose Parko g. nuo Malūno g. iki sodų bendrijos „Žilvinas“ bei nuo Malūno g. iki Žemaitijos kaimo muziejaus, kartu įrengiant apšvietimą, mažąją architektūrą, kameras, aikštelę, pritaikytą bevariklio transporto priemonių saugojimui bei dviračių remonto stotelę ir kitą reikalingą infrastruktūrą.
</t>
  </si>
  <si>
    <t xml:space="preserve">Parko g. 15 A teritorjos modernizavimas:  pėsčiųjų ir dviračių takų įrengimas, automobilių stovėjimo aikštelės įrengimas,  aplinkos sutvarkymas, mažosios architektūros elementų, apšvietimo,  stebėjimo kamerų  ir kitos reikalingos infrastruktūros įrengimas, aplinkos pritaikymas universalaus dizaino principu.
</t>
  </si>
  <si>
    <t>Telšių miesto senamiesčio teritorijos atgaivinimas ir humanizavimas</t>
  </si>
  <si>
    <t xml:space="preserve">Telšių senamiesčio teritorijos atgaivinimas: teritorijos tarp Iždinės, Sinagogos ir Laisvės gatvių žaliosios zonos atnaujinimas, pėsčiųjų takų, mažosios architektūros elementų įrengimas, dviračių stovėjimo bei taisymo stotelės vietų įrengimas, dangų ir gatvių elementų atnaujinimas bei prieigų humanizavimas, inžinerinių tinklų, automobilių stovėjimo vietų bei kitos reikalingos infrastruktūros įrengimas.
</t>
  </si>
  <si>
    <t xml:space="preserve">Teritorijos, esančios buvusiame Telšių kariniame miestelyje, pritaikymas investicijų pritraukimui </t>
  </si>
  <si>
    <t xml:space="preserve">Teritorijos, esančios buvusiame Telšių kariniame miestelyje, investicinio patrauklaumo gerinimas, modernizuojant jai skirtą susisiekimo infrastruktūrą: Karaliaus Mindaugo g. nuo Rambyno g. sankryžos iki Jono Semaškos g. atkarpos rekonstrukcija. </t>
  </si>
  <si>
    <t xml:space="preserve">Telšių Žemaitės dramos teatro patalpų (Respublikos g. 18, Telšiai) pritaikymas universalaus dizaino principais neformalaus (vaikų ir suaugusiųjų) ir formalaus vaikų švietimo paslaugų teikimui. Įvykdžius šias veiklas tuo pačiu bus padidintas objekto funkcionalumas. </t>
  </si>
  <si>
    <t xml:space="preserve">R - Sukurtos arba atkurtos teritorijos, naudojamos ekonominei veiklai plotas, ha </t>
  </si>
  <si>
    <t xml:space="preserve">Papildo Tūkstatntmečio mokyklų programos projektą. </t>
  </si>
  <si>
    <t>Veiksmo finansavimo poreikis eurais</t>
  </si>
  <si>
    <t>Veiksmo įgyvendinimas finansuojamas ES fondų 2021–2027 m. Investicijų programos 4 prioriteto 4.5 uždaviniui įgyvendinti skirtomis lėšomis.</t>
  </si>
  <si>
    <t>Numatoma modernizuoti pėsčiųjų-dviračių taką nuo Žemaitijos kaimo muziejaus per Malūno gatvę iki Telšių miesto ribos, įrengti poilsio aikšteles, prieplauką, paukščių stebėjimo aikštelę, mažosios architektūros elementus,   sutvarkyti aplinką, įrengti apšvietimą bei stebėjimo kameras ir kitą lankyti reikalingą infrastruktūrą.</t>
  </si>
  <si>
    <t xml:space="preserve">Veiksmas bus įgyvendinamas iš 2021–2027 m. Investicijų programos 8 prioriteto 8.1 uždaviniui įgyvendinti skirtų lėšų.
</t>
  </si>
  <si>
    <t>VšĮ Žemaitijos verslo centre adresu: Sedos g. 34A, Telšiai, skirtingų sričių verslumui skatinti numatoma įrengti multifunkcinę bendradarbystės erdvę, pritaikant ir įrengiant patalpas, įsigyjant reikalingą techninę ir programinę įrangą. 
VšĮ Telšių menų inkubatoriuje adresu: Muziejaus g. 29, Telšiai, su amatais ir kūryba susijusiai ekonominei veiklai skatinti numatoma pritaikyti patalpas, įsigyti reikalingą techninę ir programinę įrangą.</t>
  </si>
  <si>
    <t xml:space="preserve">Trūkstamos bendrojo ugdymo infrastruktūros plėtra, modernizuojant Telšių Vincento Borisevičiaus gimnaziją ir Telšių „Germanto“ progimnaziją </t>
  </si>
  <si>
    <t>6 naujų ikimokyklinio ugdymo grupių įrengimas (Kalno g. 20, Telšiai). Bus sukurta 110 naujų vietų 1–5 metų amžiaus vaikams.</t>
  </si>
  <si>
    <t xml:space="preserve">Teritorijos tarp Telšės gatvės, Naujosios gatvės ir Masčio ežero pakrantės sutvarkymas: automobilių stovėjimo aikštelės ir kitos susiekimo infrastruktūros skirtos lankymui modernizavimas, aplinkos sutvarkymas, mažosios architektūros elementų įrengimas, apšvietimo bei stebėjimo kamerų  ir kitos reikalingos infrastruktūros įrengimas.
</t>
  </si>
  <si>
    <t xml:space="preserve">P - Atviros erdvės, sukurtos arba atkurtos miestų teritorijose, kv. m </t>
  </si>
  <si>
    <t>P - Atviros erdvės, sukurtos arba atkurtos miestų teritorijose, kv. m</t>
  </si>
  <si>
    <t>1.2.8</t>
  </si>
  <si>
    <t>Teritorijos, esančios šalia Žemaičių muziejaus „Alka“ atgaivinimas, pritaikant bendruomenės poreikiams</t>
  </si>
  <si>
    <t xml:space="preserve">Teritorijos, esančios šalia Žemaičių muziejaus „Alka“ tarp Masčio ežero pakrantės ir Muziejaus g. atgaivinimas: pėsčiųjų ir dviračių takų įrengimas nuo Masčio ežero paktantės iki Muziejaus gatvės, integruojant takus į bendrą bevariklio transporto tinklą, aplinkos sutvarkymas, aktyvaus laisvalaikio ir poilsio aikštelių įrengimas, apšvietimo, stebėjimo kamerų, mažosios architektūros elementų ir  kitos reikalingos infrastruktūros įrengimas.      </t>
  </si>
  <si>
    <t>2029 III ketv.</t>
  </si>
  <si>
    <t>2026 IV ketv.</t>
  </si>
  <si>
    <t>P - Integruoti teritorinio vystymo projektai, vnt.</t>
  </si>
  <si>
    <t xml:space="preserve">R - Metinis konsoliduotų viešųjų paslaugų vartotojų skaičius, asm. </t>
  </si>
  <si>
    <t xml:space="preserve">P - Integruoti teritorinio vystymo projektai, vnt. </t>
  </si>
  <si>
    <t xml:space="preserve">P - Sukurtų naujų ikimokyklinio ugdymo vietų skaičius, vnt. </t>
  </si>
  <si>
    <t>P - Naujos arba modernizuotos vaikų priežiūros infrastruktūros mokymo klasių talpumas, vnt.</t>
  </si>
  <si>
    <t>R - Naujos arba modernizuotos vaikų priežiūros infrastruktūros naudotojų skaičius per metus, vnt.</t>
  </si>
  <si>
    <t xml:space="preserve">R - Dviračiams skirtos infrastruktūros naudotojų skaičius per metus, 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</si>
</sst>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7" x14ac:knownFonts="1">
    <font>
      <sz val="11"/>
      <color theme="1"/>
      <name val="Calibri"/>
      <family val="2"/>
      <charset val="186"/>
      <scheme val="minor"/>
    </font>
    <font>
      <sz val="11"/>
      <color theme="1"/>
      <name val="Times New Roman"/>
      <family val="1"/>
      <charset val="186"/>
    </font>
    <font>
      <i/>
      <sz val="11"/>
      <name val="Times New Roman"/>
      <family val="1"/>
      <charset val="186"/>
    </font>
    <font>
      <sz val="11"/>
      <name val="Times New Roman"/>
      <family val="1"/>
      <charset val="186"/>
    </font>
    <font>
      <b/>
      <sz val="11"/>
      <name val="Times New Roman"/>
      <family val="1"/>
      <charset val="186"/>
    </font>
    <font>
      <strike/>
      <sz val="11"/>
      <name val="Times New Roman"/>
      <family val="1"/>
      <charset val="186"/>
    </font>
    <font>
      <sz val="11"/>
      <color rgb="FFFF0000"/>
      <name val="Times New Roman"/>
      <family val="1"/>
      <charset val="186"/>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0" borderId="0" xfId="0" applyFont="1" applyAlignment="1">
      <alignment wrapText="1"/>
    </xf>
    <xf numFmtId="0" fontId="3" fillId="0" borderId="1" xfId="0" applyFont="1" applyBorder="1" applyAlignment="1">
      <alignment wrapText="1"/>
    </xf>
    <xf numFmtId="0" fontId="3" fillId="0" borderId="1" xfId="0" applyFont="1" applyBorder="1" applyAlignment="1">
      <alignment vertical="center" wrapText="1"/>
    </xf>
    <xf numFmtId="0" fontId="3" fillId="0" borderId="4" xfId="0" applyFont="1" applyBorder="1" applyAlignment="1">
      <alignment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0" xfId="0" applyFont="1"/>
    <xf numFmtId="0" fontId="3" fillId="0" borderId="1" xfId="0" applyFont="1"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xf>
    <xf numFmtId="0" fontId="3" fillId="0" borderId="1" xfId="0" applyFont="1" applyBorder="1"/>
    <xf numFmtId="0" fontId="3" fillId="0" borderId="3" xfId="0" applyFont="1" applyBorder="1"/>
    <xf numFmtId="4" fontId="3" fillId="0" borderId="1" xfId="0" applyNumberFormat="1" applyFont="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wrapText="1"/>
    </xf>
    <xf numFmtId="0" fontId="3" fillId="0" borderId="1" xfId="0" applyFont="1" applyBorder="1" applyAlignment="1">
      <alignment horizontal="left" wrapText="1"/>
    </xf>
    <xf numFmtId="0" fontId="3" fillId="0" borderId="2" xfId="0" applyFont="1" applyBorder="1"/>
    <xf numFmtId="0" fontId="3" fillId="0" borderId="4" xfId="0" applyFont="1" applyBorder="1" applyAlignment="1">
      <alignment vertical="center" wrapText="1"/>
    </xf>
    <xf numFmtId="0" fontId="3" fillId="0" borderId="4" xfId="0" applyFont="1" applyBorder="1" applyAlignment="1">
      <alignment horizontal="left" vertical="center" wrapText="1"/>
    </xf>
    <xf numFmtId="4" fontId="3" fillId="0" borderId="0" xfId="0" applyNumberFormat="1" applyFont="1"/>
    <xf numFmtId="4" fontId="3" fillId="0" borderId="1" xfId="0" applyNumberFormat="1" applyFont="1" applyBorder="1" applyAlignment="1">
      <alignment vertical="top" wrapText="1"/>
    </xf>
    <xf numFmtId="0" fontId="3" fillId="3" borderId="1" xfId="0" applyFont="1" applyFill="1" applyBorder="1" applyAlignment="1">
      <alignment vertical="center" wrapText="1"/>
    </xf>
    <xf numFmtId="0" fontId="3" fillId="3" borderId="1" xfId="0" applyFont="1" applyFill="1" applyBorder="1" applyAlignment="1">
      <alignment vertical="top" wrapText="1"/>
    </xf>
    <xf numFmtId="0" fontId="5" fillId="0" borderId="1" xfId="0" applyFont="1" applyBorder="1" applyAlignment="1">
      <alignment vertical="top" wrapText="1"/>
    </xf>
    <xf numFmtId="0" fontId="3" fillId="0" borderId="4" xfId="0" applyFont="1" applyBorder="1" applyAlignment="1">
      <alignment horizontal="left" vertical="top" wrapText="1"/>
    </xf>
    <xf numFmtId="0" fontId="3" fillId="3" borderId="4" xfId="0" applyFont="1" applyFill="1" applyBorder="1" applyAlignment="1">
      <alignment horizontal="left" vertical="center" wrapText="1"/>
    </xf>
    <xf numFmtId="0" fontId="3" fillId="3" borderId="0" xfId="0" applyFont="1" applyFill="1"/>
    <xf numFmtId="0" fontId="3" fillId="3" borderId="6" xfId="0" applyFont="1" applyFill="1" applyBorder="1" applyAlignment="1">
      <alignment horizontal="right" wrapText="1"/>
    </xf>
    <xf numFmtId="0" fontId="3" fillId="3" borderId="1" xfId="0" applyFont="1" applyFill="1" applyBorder="1"/>
    <xf numFmtId="0" fontId="6" fillId="0" borderId="0" xfId="0" applyFont="1"/>
    <xf numFmtId="164" fontId="3" fillId="0" borderId="1" xfId="0" applyNumberFormat="1" applyFont="1" applyBorder="1" applyAlignment="1">
      <alignment wrapText="1"/>
    </xf>
    <xf numFmtId="0" fontId="3" fillId="0" borderId="6" xfId="0" applyFont="1" applyBorder="1" applyAlignment="1">
      <alignment horizontal="righ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Alignment="1">
      <alignment wrapText="1"/>
    </xf>
    <xf numFmtId="0" fontId="4" fillId="0" borderId="5"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tabSelected="1" zoomScale="80" zoomScaleNormal="80" workbookViewId="0">
      <pane ySplit="6" topLeftCell="A22" activePane="bottomLeft" state="frozen"/>
      <selection pane="bottomLeft" activeCell="L23" sqref="L23"/>
    </sheetView>
  </sheetViews>
  <sheetFormatPr defaultColWidth="8.85546875" defaultRowHeight="15" x14ac:dyDescent="0.25"/>
  <cols>
    <col min="1" max="1" width="5.5703125" style="1" customWidth="1"/>
    <col min="2" max="2" width="40.42578125" style="1" customWidth="1"/>
    <col min="3" max="3" width="73.85546875" style="1" customWidth="1"/>
    <col min="4" max="4" width="15.42578125" style="1" bestFit="1" customWidth="1"/>
    <col min="5" max="5" width="25.28515625" style="1" customWidth="1"/>
    <col min="6" max="7" width="12.28515625" style="1" customWidth="1"/>
    <col min="8" max="8" width="16.7109375" style="1" customWidth="1"/>
    <col min="9" max="9" width="14.28515625" style="1" customWidth="1"/>
    <col min="10" max="10" width="12.42578125" style="1" customWidth="1"/>
    <col min="11" max="11" width="14.28515625" style="1" customWidth="1"/>
    <col min="12" max="12" width="16.42578125" style="1" customWidth="1"/>
    <col min="13" max="14" width="12.28515625" style="1" customWidth="1"/>
    <col min="15" max="15" width="15.5703125" style="1" customWidth="1"/>
    <col min="16" max="16" width="23.7109375" style="1" customWidth="1"/>
    <col min="17" max="17" width="12.5703125" style="1" customWidth="1"/>
    <col min="18" max="16384" width="8.85546875" style="1"/>
  </cols>
  <sheetData>
    <row r="1" spans="1:17" ht="58.15" customHeight="1" x14ac:dyDescent="0.25">
      <c r="A1" s="8"/>
      <c r="B1" s="8"/>
      <c r="C1" s="8"/>
      <c r="D1" s="8"/>
      <c r="E1" s="8"/>
      <c r="F1" s="8"/>
      <c r="G1" s="8"/>
      <c r="H1" s="8"/>
      <c r="I1" s="8"/>
      <c r="J1" s="8"/>
      <c r="K1" s="8"/>
      <c r="L1" s="8"/>
      <c r="M1" s="48" t="s">
        <v>21</v>
      </c>
      <c r="N1" s="48"/>
      <c r="O1" s="48"/>
      <c r="P1" s="8"/>
    </row>
    <row r="2" spans="1:17" x14ac:dyDescent="0.25">
      <c r="A2" s="49" t="s">
        <v>20</v>
      </c>
      <c r="B2" s="49"/>
      <c r="C2" s="49"/>
      <c r="D2" s="49"/>
      <c r="E2" s="49"/>
      <c r="F2" s="49"/>
      <c r="G2" s="49"/>
      <c r="H2" s="49"/>
      <c r="I2" s="49"/>
      <c r="J2" s="49"/>
      <c r="K2" s="49"/>
      <c r="L2" s="49"/>
      <c r="M2" s="49"/>
      <c r="N2" s="49"/>
      <c r="O2" s="49"/>
      <c r="P2" s="8"/>
    </row>
    <row r="3" spans="1:17" x14ac:dyDescent="0.25">
      <c r="A3" s="34" t="s">
        <v>0</v>
      </c>
      <c r="B3" s="34" t="s">
        <v>19</v>
      </c>
      <c r="C3" s="34" t="s">
        <v>1</v>
      </c>
      <c r="D3" s="34" t="s">
        <v>18</v>
      </c>
      <c r="E3" s="34" t="s">
        <v>2</v>
      </c>
      <c r="F3" s="47" t="s">
        <v>3</v>
      </c>
      <c r="G3" s="47"/>
      <c r="H3" s="47" t="s">
        <v>83</v>
      </c>
      <c r="I3" s="47"/>
      <c r="J3" s="47"/>
      <c r="K3" s="47"/>
      <c r="L3" s="47" t="s">
        <v>4</v>
      </c>
      <c r="M3" s="47"/>
      <c r="N3" s="47"/>
      <c r="O3" s="34" t="s">
        <v>5</v>
      </c>
      <c r="P3" s="40" t="s">
        <v>30</v>
      </c>
    </row>
    <row r="4" spans="1:17" ht="41.45" customHeight="1" x14ac:dyDescent="0.25">
      <c r="A4" s="35"/>
      <c r="B4" s="35"/>
      <c r="C4" s="35"/>
      <c r="D4" s="35"/>
      <c r="E4" s="35"/>
      <c r="F4" s="34" t="s">
        <v>6</v>
      </c>
      <c r="G4" s="34" t="s">
        <v>7</v>
      </c>
      <c r="H4" s="34" t="s">
        <v>8</v>
      </c>
      <c r="I4" s="47" t="s">
        <v>9</v>
      </c>
      <c r="J4" s="47"/>
      <c r="K4" s="47"/>
      <c r="L4" s="34" t="s">
        <v>10</v>
      </c>
      <c r="M4" s="34" t="s">
        <v>11</v>
      </c>
      <c r="N4" s="34" t="s">
        <v>12</v>
      </c>
      <c r="O4" s="35"/>
      <c r="P4" s="41"/>
    </row>
    <row r="5" spans="1:17" ht="75" x14ac:dyDescent="0.25">
      <c r="A5" s="43"/>
      <c r="B5" s="43"/>
      <c r="C5" s="43"/>
      <c r="D5" s="43"/>
      <c r="E5" s="43"/>
      <c r="F5" s="43"/>
      <c r="G5" s="43"/>
      <c r="H5" s="43"/>
      <c r="I5" s="9" t="s">
        <v>13</v>
      </c>
      <c r="J5" s="9" t="s">
        <v>14</v>
      </c>
      <c r="K5" s="9" t="s">
        <v>17</v>
      </c>
      <c r="L5" s="43"/>
      <c r="M5" s="43"/>
      <c r="N5" s="43"/>
      <c r="O5" s="43"/>
      <c r="P5" s="42"/>
    </row>
    <row r="6" spans="1:17" ht="13.9" x14ac:dyDescent="0.25">
      <c r="A6" s="10">
        <v>1</v>
      </c>
      <c r="B6" s="10">
        <v>2</v>
      </c>
      <c r="C6" s="10">
        <v>3</v>
      </c>
      <c r="D6" s="10">
        <v>4</v>
      </c>
      <c r="E6" s="10">
        <v>5</v>
      </c>
      <c r="F6" s="10">
        <v>6</v>
      </c>
      <c r="G6" s="10">
        <v>7</v>
      </c>
      <c r="H6" s="10">
        <v>8</v>
      </c>
      <c r="I6" s="10">
        <v>9</v>
      </c>
      <c r="J6" s="10">
        <v>10</v>
      </c>
      <c r="K6" s="10">
        <v>11</v>
      </c>
      <c r="L6" s="10">
        <v>12</v>
      </c>
      <c r="M6" s="10">
        <v>13</v>
      </c>
      <c r="N6" s="10">
        <v>14</v>
      </c>
      <c r="O6" s="10">
        <v>15</v>
      </c>
      <c r="P6" s="11">
        <v>16</v>
      </c>
    </row>
    <row r="7" spans="1:17" x14ac:dyDescent="0.25">
      <c r="A7" s="44" t="s">
        <v>15</v>
      </c>
      <c r="B7" s="44"/>
      <c r="C7" s="44"/>
      <c r="D7" s="44"/>
      <c r="E7" s="44"/>
      <c r="F7" s="44"/>
      <c r="G7" s="44"/>
      <c r="H7" s="44"/>
      <c r="I7" s="44"/>
      <c r="J7" s="44"/>
      <c r="K7" s="44"/>
      <c r="L7" s="44"/>
      <c r="M7" s="44"/>
      <c r="N7" s="44"/>
      <c r="O7" s="44"/>
      <c r="P7" s="12"/>
    </row>
    <row r="8" spans="1:17" x14ac:dyDescent="0.25">
      <c r="A8" s="45" t="s">
        <v>34</v>
      </c>
      <c r="B8" s="45"/>
      <c r="C8" s="45"/>
      <c r="D8" s="45"/>
      <c r="E8" s="45"/>
      <c r="F8" s="45"/>
      <c r="G8" s="45"/>
      <c r="H8" s="45"/>
      <c r="I8" s="45"/>
      <c r="J8" s="45"/>
      <c r="K8" s="45"/>
      <c r="L8" s="45"/>
      <c r="M8" s="45"/>
      <c r="N8" s="45"/>
      <c r="O8" s="45"/>
      <c r="P8" s="12"/>
    </row>
    <row r="9" spans="1:17" x14ac:dyDescent="0.25">
      <c r="A9" s="44" t="s">
        <v>16</v>
      </c>
      <c r="B9" s="44"/>
      <c r="C9" s="44"/>
      <c r="D9" s="44"/>
      <c r="E9" s="44"/>
      <c r="F9" s="44"/>
      <c r="G9" s="44"/>
      <c r="H9" s="44"/>
      <c r="I9" s="44"/>
      <c r="J9" s="44"/>
      <c r="K9" s="44"/>
      <c r="L9" s="44"/>
      <c r="M9" s="44"/>
      <c r="N9" s="44"/>
      <c r="O9" s="44"/>
      <c r="P9" s="13"/>
    </row>
    <row r="10" spans="1:17" x14ac:dyDescent="0.25">
      <c r="A10" s="46" t="s">
        <v>40</v>
      </c>
      <c r="B10" s="46"/>
      <c r="C10" s="46"/>
      <c r="D10" s="46"/>
      <c r="E10" s="46"/>
      <c r="F10" s="46"/>
      <c r="G10" s="46"/>
      <c r="H10" s="46"/>
      <c r="I10" s="46"/>
      <c r="J10" s="46"/>
      <c r="K10" s="46"/>
      <c r="L10" s="46"/>
      <c r="M10" s="46"/>
      <c r="N10" s="46"/>
      <c r="O10" s="46"/>
      <c r="P10" s="12"/>
    </row>
    <row r="11" spans="1:17" ht="122.25" customHeight="1" x14ac:dyDescent="0.25">
      <c r="A11" s="4" t="s">
        <v>25</v>
      </c>
      <c r="B11" s="24" t="s">
        <v>88</v>
      </c>
      <c r="C11" s="24" t="s">
        <v>61</v>
      </c>
      <c r="D11" s="3" t="s">
        <v>22</v>
      </c>
      <c r="E11" s="3" t="s">
        <v>33</v>
      </c>
      <c r="F11" s="3" t="s">
        <v>41</v>
      </c>
      <c r="G11" s="3" t="s">
        <v>46</v>
      </c>
      <c r="H11" s="14">
        <v>2477920</v>
      </c>
      <c r="I11" s="14">
        <f>+H11*0.85</f>
        <v>2106232</v>
      </c>
      <c r="J11" s="14"/>
      <c r="K11" s="14">
        <f>+H11*0.15</f>
        <v>371688</v>
      </c>
      <c r="L11" s="3" t="s">
        <v>98</v>
      </c>
      <c r="M11" s="3">
        <v>0</v>
      </c>
      <c r="N11" s="3">
        <v>1</v>
      </c>
      <c r="O11" s="3"/>
      <c r="P11" s="12"/>
      <c r="Q11" s="31"/>
    </row>
    <row r="12" spans="1:17" ht="81.75" customHeight="1" x14ac:dyDescent="0.25">
      <c r="A12" s="4"/>
      <c r="B12" s="23"/>
      <c r="C12" s="16"/>
      <c r="D12" s="3"/>
      <c r="E12" s="3"/>
      <c r="F12" s="3"/>
      <c r="G12" s="3"/>
      <c r="H12" s="14"/>
      <c r="I12" s="14"/>
      <c r="J12" s="14"/>
      <c r="K12" s="14"/>
      <c r="L12" s="3" t="s">
        <v>99</v>
      </c>
      <c r="M12" s="3">
        <v>0</v>
      </c>
      <c r="N12" s="16">
        <v>220920</v>
      </c>
      <c r="O12" s="3"/>
      <c r="P12" s="12"/>
      <c r="Q12" s="31"/>
    </row>
    <row r="13" spans="1:17" ht="92.25" customHeight="1" x14ac:dyDescent="0.25">
      <c r="A13" s="4" t="s">
        <v>35</v>
      </c>
      <c r="B13" s="24" t="s">
        <v>65</v>
      </c>
      <c r="C13" s="7" t="s">
        <v>72</v>
      </c>
      <c r="D13" s="3" t="s">
        <v>22</v>
      </c>
      <c r="E13" s="3" t="s">
        <v>33</v>
      </c>
      <c r="F13" s="3" t="s">
        <v>41</v>
      </c>
      <c r="G13" s="3" t="s">
        <v>46</v>
      </c>
      <c r="H13" s="14">
        <v>3201380</v>
      </c>
      <c r="I13" s="14">
        <f>+H13*0.85</f>
        <v>2721173</v>
      </c>
      <c r="J13" s="14"/>
      <c r="K13" s="14">
        <f>+H13*0.15</f>
        <v>480207</v>
      </c>
      <c r="L13" s="3" t="s">
        <v>98</v>
      </c>
      <c r="M13" s="3">
        <v>0</v>
      </c>
      <c r="N13" s="3">
        <v>1</v>
      </c>
      <c r="O13" s="3"/>
      <c r="P13" s="7" t="s">
        <v>82</v>
      </c>
      <c r="Q13" s="31"/>
    </row>
    <row r="14" spans="1:17" ht="75" x14ac:dyDescent="0.25">
      <c r="A14" s="4"/>
      <c r="B14" s="4"/>
      <c r="C14" s="3"/>
      <c r="D14" s="3"/>
      <c r="E14" s="3"/>
      <c r="F14" s="3"/>
      <c r="G14" s="3"/>
      <c r="H14" s="14"/>
      <c r="I14" s="14"/>
      <c r="J14" s="14"/>
      <c r="K14" s="14"/>
      <c r="L14" s="3" t="s">
        <v>99</v>
      </c>
      <c r="M14" s="3">
        <v>0</v>
      </c>
      <c r="N14" s="3">
        <v>85680</v>
      </c>
      <c r="O14" s="3"/>
      <c r="P14" s="12"/>
      <c r="Q14" s="31"/>
    </row>
    <row r="15" spans="1:17" ht="60" x14ac:dyDescent="0.25">
      <c r="A15" s="4" t="s">
        <v>48</v>
      </c>
      <c r="B15" s="7" t="s">
        <v>68</v>
      </c>
      <c r="C15" s="24" t="s">
        <v>80</v>
      </c>
      <c r="D15" s="3" t="s">
        <v>22</v>
      </c>
      <c r="E15" s="3" t="s">
        <v>33</v>
      </c>
      <c r="F15" s="3" t="s">
        <v>41</v>
      </c>
      <c r="G15" s="3" t="s">
        <v>97</v>
      </c>
      <c r="H15" s="15">
        <v>365000</v>
      </c>
      <c r="I15" s="14">
        <f>+H15*0.85</f>
        <v>310250</v>
      </c>
      <c r="J15" s="14"/>
      <c r="K15" s="14">
        <f>+H15*0.15</f>
        <v>54750</v>
      </c>
      <c r="L15" s="3" t="s">
        <v>100</v>
      </c>
      <c r="M15" s="3">
        <v>0</v>
      </c>
      <c r="N15" s="3">
        <v>1</v>
      </c>
      <c r="O15" s="3"/>
      <c r="P15" s="12"/>
    </row>
    <row r="16" spans="1:17" ht="81" customHeight="1" x14ac:dyDescent="0.25">
      <c r="A16" s="4"/>
      <c r="B16" s="4"/>
      <c r="C16" s="3"/>
      <c r="D16" s="3"/>
      <c r="E16" s="3"/>
      <c r="F16" s="3"/>
      <c r="G16" s="3"/>
      <c r="H16" s="15"/>
      <c r="I16" s="14"/>
      <c r="J16" s="14"/>
      <c r="K16" s="14"/>
      <c r="L16" s="3" t="s">
        <v>99</v>
      </c>
      <c r="M16" s="3">
        <v>0</v>
      </c>
      <c r="N16" s="16">
        <v>21000</v>
      </c>
      <c r="O16" s="3"/>
      <c r="P16" s="12"/>
    </row>
    <row r="17" spans="1:17" ht="105.75" customHeight="1" x14ac:dyDescent="0.25">
      <c r="A17" s="4" t="s">
        <v>54</v>
      </c>
      <c r="B17" s="7" t="s">
        <v>62</v>
      </c>
      <c r="C17" s="7" t="s">
        <v>89</v>
      </c>
      <c r="D17" s="3" t="s">
        <v>22</v>
      </c>
      <c r="E17" s="3" t="s">
        <v>33</v>
      </c>
      <c r="F17" s="3" t="s">
        <v>55</v>
      </c>
      <c r="G17" s="3" t="s">
        <v>96</v>
      </c>
      <c r="H17" s="15">
        <v>1060000</v>
      </c>
      <c r="I17" s="14">
        <v>901000</v>
      </c>
      <c r="J17" s="14"/>
      <c r="K17" s="14">
        <v>159000</v>
      </c>
      <c r="L17" s="3" t="s">
        <v>101</v>
      </c>
      <c r="M17" s="3">
        <v>0</v>
      </c>
      <c r="N17" s="3">
        <v>110</v>
      </c>
      <c r="O17" s="3"/>
      <c r="P17" s="3" t="s">
        <v>84</v>
      </c>
      <c r="Q17" s="31"/>
    </row>
    <row r="18" spans="1:17" ht="93.75" customHeight="1" x14ac:dyDescent="0.25">
      <c r="A18" s="4"/>
      <c r="B18" s="4"/>
      <c r="C18" s="3"/>
      <c r="D18" s="3"/>
      <c r="E18" s="3"/>
      <c r="F18" s="3"/>
      <c r="G18" s="3"/>
      <c r="H18" s="15"/>
      <c r="I18" s="14"/>
      <c r="J18" s="14"/>
      <c r="K18" s="14"/>
      <c r="L18" s="3" t="s">
        <v>102</v>
      </c>
      <c r="M18" s="3">
        <v>0</v>
      </c>
      <c r="N18" s="3">
        <v>225</v>
      </c>
      <c r="O18" s="3"/>
      <c r="P18" s="12"/>
      <c r="Q18" s="31"/>
    </row>
    <row r="19" spans="1:17" ht="109.5" customHeight="1" x14ac:dyDescent="0.25">
      <c r="A19" s="4"/>
      <c r="B19" s="4"/>
      <c r="C19" s="3"/>
      <c r="D19" s="3"/>
      <c r="E19" s="3"/>
      <c r="F19" s="3"/>
      <c r="G19" s="3"/>
      <c r="H19" s="15"/>
      <c r="I19" s="14"/>
      <c r="J19" s="14"/>
      <c r="K19" s="14"/>
      <c r="L19" s="3" t="s">
        <v>103</v>
      </c>
      <c r="M19" s="3">
        <v>0</v>
      </c>
      <c r="N19" s="3">
        <v>225</v>
      </c>
      <c r="O19" s="3"/>
      <c r="P19" s="12"/>
      <c r="Q19" s="31"/>
    </row>
    <row r="20" spans="1:17" ht="15" customHeight="1" x14ac:dyDescent="0.25">
      <c r="A20" s="44" t="s">
        <v>23</v>
      </c>
      <c r="B20" s="44"/>
      <c r="C20" s="44"/>
      <c r="D20" s="44"/>
      <c r="E20" s="44"/>
      <c r="F20" s="44"/>
      <c r="G20" s="44"/>
      <c r="H20" s="44"/>
      <c r="I20" s="44"/>
      <c r="J20" s="44"/>
      <c r="K20" s="44"/>
      <c r="L20" s="44"/>
      <c r="M20" s="44"/>
      <c r="N20" s="44"/>
      <c r="O20" s="44"/>
      <c r="P20" s="12"/>
    </row>
    <row r="21" spans="1:17" ht="13.9" customHeight="1" x14ac:dyDescent="0.25">
      <c r="A21" s="46" t="s">
        <v>36</v>
      </c>
      <c r="B21" s="46"/>
      <c r="C21" s="46"/>
      <c r="D21" s="46"/>
      <c r="E21" s="46"/>
      <c r="F21" s="46"/>
      <c r="G21" s="46"/>
      <c r="H21" s="46"/>
      <c r="I21" s="46"/>
      <c r="J21" s="46"/>
      <c r="K21" s="46"/>
      <c r="L21" s="46"/>
      <c r="M21" s="46"/>
      <c r="N21" s="46"/>
      <c r="O21" s="46"/>
      <c r="P21" s="18"/>
    </row>
    <row r="22" spans="1:17" ht="93" customHeight="1" x14ac:dyDescent="0.25">
      <c r="A22" s="4" t="s">
        <v>26</v>
      </c>
      <c r="B22" s="7" t="s">
        <v>71</v>
      </c>
      <c r="C22" s="7" t="s">
        <v>85</v>
      </c>
      <c r="D22" s="3" t="s">
        <v>22</v>
      </c>
      <c r="E22" s="3" t="s">
        <v>33</v>
      </c>
      <c r="F22" s="3" t="s">
        <v>51</v>
      </c>
      <c r="G22" s="3" t="s">
        <v>50</v>
      </c>
      <c r="H22" s="14">
        <v>1390000</v>
      </c>
      <c r="I22" s="14">
        <f>+H22*0.85</f>
        <v>1181500</v>
      </c>
      <c r="J22" s="32"/>
      <c r="K22" s="14">
        <f>+H22*0.15</f>
        <v>208500</v>
      </c>
      <c r="L22" s="3" t="s">
        <v>98</v>
      </c>
      <c r="M22" s="3">
        <v>0</v>
      </c>
      <c r="N22" s="3">
        <v>1</v>
      </c>
      <c r="O22" s="3"/>
      <c r="P22" s="3"/>
      <c r="Q22" s="2"/>
    </row>
    <row r="23" spans="1:17" ht="108" customHeight="1" x14ac:dyDescent="0.25">
      <c r="A23" s="4"/>
      <c r="B23" s="4"/>
      <c r="C23" s="3"/>
      <c r="D23" s="3"/>
      <c r="E23" s="3"/>
      <c r="F23" s="3"/>
      <c r="G23" s="3"/>
      <c r="H23" s="14"/>
      <c r="I23" s="14"/>
      <c r="J23" s="14"/>
      <c r="K23" s="14"/>
      <c r="L23" s="3" t="s">
        <v>91</v>
      </c>
      <c r="M23" s="3">
        <v>0</v>
      </c>
      <c r="N23" s="3">
        <v>12000</v>
      </c>
      <c r="O23" s="3"/>
      <c r="P23" s="12"/>
      <c r="Q23" s="2"/>
    </row>
    <row r="24" spans="1:17" ht="135" customHeight="1" x14ac:dyDescent="0.25">
      <c r="A24" s="4"/>
      <c r="B24" s="4"/>
      <c r="C24" s="3"/>
      <c r="D24" s="3"/>
      <c r="E24" s="3"/>
      <c r="F24" s="3"/>
      <c r="G24" s="3"/>
      <c r="H24" s="14"/>
      <c r="I24" s="14"/>
      <c r="J24" s="14"/>
      <c r="K24" s="14"/>
      <c r="L24" s="3" t="s">
        <v>63</v>
      </c>
      <c r="M24" s="3">
        <v>0</v>
      </c>
      <c r="N24" s="3">
        <v>1.2</v>
      </c>
      <c r="O24" s="3"/>
      <c r="P24" s="3"/>
      <c r="Q24" s="2"/>
    </row>
    <row r="25" spans="1:17" ht="105.75" customHeight="1" x14ac:dyDescent="0.25">
      <c r="A25" s="4" t="s">
        <v>27</v>
      </c>
      <c r="B25" s="6" t="s">
        <v>45</v>
      </c>
      <c r="C25" s="26" t="s">
        <v>74</v>
      </c>
      <c r="D25" s="5"/>
      <c r="E25" s="5" t="s">
        <v>33</v>
      </c>
      <c r="F25" s="5" t="s">
        <v>41</v>
      </c>
      <c r="G25" s="5" t="s">
        <v>31</v>
      </c>
      <c r="H25" s="14">
        <v>800000</v>
      </c>
      <c r="I25" s="14">
        <f>+H25*0.85</f>
        <v>680000</v>
      </c>
      <c r="J25" s="14"/>
      <c r="K25" s="14">
        <v>120000</v>
      </c>
      <c r="L25" s="27" t="s">
        <v>64</v>
      </c>
      <c r="M25" s="28"/>
      <c r="N25" s="29">
        <v>0.9</v>
      </c>
      <c r="O25" s="5"/>
      <c r="P25" s="6" t="s">
        <v>86</v>
      </c>
    </row>
    <row r="26" spans="1:17" ht="93.75" customHeight="1" x14ac:dyDescent="0.25">
      <c r="A26" s="4"/>
      <c r="B26" s="19"/>
      <c r="C26" s="20"/>
      <c r="D26" s="5"/>
      <c r="E26" s="5"/>
      <c r="F26" s="5"/>
      <c r="G26" s="5"/>
      <c r="H26" s="14"/>
      <c r="I26" s="14"/>
      <c r="J26" s="14"/>
      <c r="K26" s="14"/>
      <c r="L26" s="27" t="s">
        <v>104</v>
      </c>
      <c r="M26" s="30"/>
      <c r="N26" s="33">
        <v>1000</v>
      </c>
      <c r="O26" s="5"/>
      <c r="P26" s="6"/>
    </row>
    <row r="27" spans="1:17" ht="95.25" customHeight="1" x14ac:dyDescent="0.25">
      <c r="A27" s="4" t="s">
        <v>37</v>
      </c>
      <c r="B27" s="7" t="s">
        <v>58</v>
      </c>
      <c r="C27" s="3" t="s">
        <v>90</v>
      </c>
      <c r="D27" s="3" t="s">
        <v>22</v>
      </c>
      <c r="E27" s="3" t="s">
        <v>33</v>
      </c>
      <c r="F27" s="3" t="s">
        <v>32</v>
      </c>
      <c r="G27" s="3" t="s">
        <v>52</v>
      </c>
      <c r="H27" s="14">
        <v>400000</v>
      </c>
      <c r="I27" s="14">
        <f>+H27*0.85</f>
        <v>340000</v>
      </c>
      <c r="J27" s="14"/>
      <c r="K27" s="14">
        <f>+H27*0.15</f>
        <v>60000</v>
      </c>
      <c r="L27" s="3" t="s">
        <v>98</v>
      </c>
      <c r="M27" s="3">
        <v>0</v>
      </c>
      <c r="N27" s="3">
        <v>1</v>
      </c>
      <c r="O27" s="3"/>
      <c r="P27" s="6"/>
    </row>
    <row r="28" spans="1:17" ht="95.25" customHeight="1" x14ac:dyDescent="0.25">
      <c r="A28" s="4"/>
      <c r="B28" s="7"/>
      <c r="C28" s="3"/>
      <c r="D28" s="3"/>
      <c r="E28" s="3"/>
      <c r="F28" s="3"/>
      <c r="G28" s="3"/>
      <c r="H28" s="14"/>
      <c r="I28" s="14"/>
      <c r="J28" s="14"/>
      <c r="K28" s="14"/>
      <c r="L28" s="3" t="s">
        <v>92</v>
      </c>
      <c r="M28" s="3">
        <v>0</v>
      </c>
      <c r="N28" s="3">
        <v>3500</v>
      </c>
      <c r="O28" s="3"/>
      <c r="P28" s="6"/>
    </row>
    <row r="29" spans="1:17" ht="120" x14ac:dyDescent="0.25">
      <c r="A29" s="4"/>
      <c r="B29" s="4"/>
      <c r="C29" s="3"/>
      <c r="D29" s="3"/>
      <c r="E29" s="3"/>
      <c r="F29" s="3"/>
      <c r="G29" s="3"/>
      <c r="H29" s="14"/>
      <c r="I29" s="14"/>
      <c r="J29" s="14"/>
      <c r="K29" s="14"/>
      <c r="L29" s="3" t="s">
        <v>63</v>
      </c>
      <c r="M29" s="3">
        <v>0</v>
      </c>
      <c r="N29" s="3">
        <v>1</v>
      </c>
      <c r="O29" s="3"/>
      <c r="P29" s="12"/>
    </row>
    <row r="30" spans="1:17" ht="94.5" customHeight="1" x14ac:dyDescent="0.25">
      <c r="A30" s="4" t="s">
        <v>38</v>
      </c>
      <c r="B30" s="7" t="s">
        <v>59</v>
      </c>
      <c r="C30" s="7" t="s">
        <v>69</v>
      </c>
      <c r="D30" s="3" t="s">
        <v>22</v>
      </c>
      <c r="E30" s="3" t="s">
        <v>33</v>
      </c>
      <c r="F30" s="3" t="s">
        <v>53</v>
      </c>
      <c r="G30" s="3" t="s">
        <v>31</v>
      </c>
      <c r="H30" s="14">
        <v>402500</v>
      </c>
      <c r="I30" s="14">
        <f>+H30*0.85</f>
        <v>342125</v>
      </c>
      <c r="J30" s="14"/>
      <c r="K30" s="14">
        <f>+H30*0.15</f>
        <v>60375</v>
      </c>
      <c r="L30" s="3" t="s">
        <v>100</v>
      </c>
      <c r="M30" s="3">
        <v>0</v>
      </c>
      <c r="N30" s="3">
        <v>1</v>
      </c>
      <c r="O30" s="3"/>
      <c r="P30" s="12"/>
    </row>
    <row r="31" spans="1:17" ht="94.5" customHeight="1" x14ac:dyDescent="0.25">
      <c r="A31" s="4"/>
      <c r="B31" s="7"/>
      <c r="C31" s="7"/>
      <c r="D31" s="3"/>
      <c r="E31" s="3"/>
      <c r="F31" s="3"/>
      <c r="G31" s="3"/>
      <c r="H31" s="14"/>
      <c r="I31" s="14"/>
      <c r="J31" s="14"/>
      <c r="K31" s="14"/>
      <c r="L31" s="3" t="s">
        <v>92</v>
      </c>
      <c r="M31" s="3">
        <v>0</v>
      </c>
      <c r="N31" s="3">
        <v>2500</v>
      </c>
      <c r="O31" s="3"/>
      <c r="P31" s="12"/>
    </row>
    <row r="32" spans="1:17" ht="120" x14ac:dyDescent="0.25">
      <c r="A32" s="4"/>
      <c r="B32" s="4"/>
      <c r="C32" s="3"/>
      <c r="D32" s="3"/>
      <c r="E32" s="3"/>
      <c r="F32" s="3"/>
      <c r="G32" s="3"/>
      <c r="H32" s="14"/>
      <c r="I32" s="14"/>
      <c r="J32" s="14"/>
      <c r="K32" s="14"/>
      <c r="L32" s="3" t="s">
        <v>63</v>
      </c>
      <c r="M32" s="3">
        <v>0</v>
      </c>
      <c r="N32" s="3">
        <v>0.25</v>
      </c>
      <c r="O32" s="3"/>
      <c r="P32" s="12"/>
    </row>
    <row r="33" spans="1:17" ht="75" x14ac:dyDescent="0.25">
      <c r="A33" s="4" t="s">
        <v>39</v>
      </c>
      <c r="B33" s="7" t="s">
        <v>66</v>
      </c>
      <c r="C33" s="3" t="s">
        <v>75</v>
      </c>
      <c r="D33" s="3" t="s">
        <v>22</v>
      </c>
      <c r="E33" s="3" t="s">
        <v>33</v>
      </c>
      <c r="F33" s="3" t="s">
        <v>41</v>
      </c>
      <c r="G33" s="3" t="s">
        <v>31</v>
      </c>
      <c r="H33" s="14">
        <v>700000</v>
      </c>
      <c r="I33" s="14">
        <f>+H33*0.85</f>
        <v>595000</v>
      </c>
      <c r="J33" s="14"/>
      <c r="K33" s="14">
        <f>+H33*0.15</f>
        <v>105000</v>
      </c>
      <c r="L33" s="3" t="s">
        <v>98</v>
      </c>
      <c r="M33" s="3">
        <v>0</v>
      </c>
      <c r="N33" s="3">
        <v>1</v>
      </c>
      <c r="O33" s="3"/>
      <c r="P33" s="12"/>
      <c r="Q33" s="2"/>
    </row>
    <row r="34" spans="1:17" ht="108" customHeight="1" x14ac:dyDescent="0.25">
      <c r="A34" s="4"/>
      <c r="B34" s="4"/>
      <c r="C34" s="3"/>
      <c r="D34" s="3"/>
      <c r="E34" s="3"/>
      <c r="F34" s="3"/>
      <c r="G34" s="3"/>
      <c r="H34" s="14"/>
      <c r="I34" s="14"/>
      <c r="J34" s="14"/>
      <c r="K34" s="14"/>
      <c r="L34" s="3" t="s">
        <v>92</v>
      </c>
      <c r="M34" s="3">
        <v>0</v>
      </c>
      <c r="N34" s="3">
        <v>23000</v>
      </c>
      <c r="O34" s="3"/>
      <c r="P34" s="12"/>
      <c r="Q34" s="2"/>
    </row>
    <row r="35" spans="1:17" ht="123" customHeight="1" x14ac:dyDescent="0.25">
      <c r="A35" s="4"/>
      <c r="B35" s="4"/>
      <c r="C35" s="3"/>
      <c r="D35" s="3"/>
      <c r="E35" s="3"/>
      <c r="F35" s="3"/>
      <c r="G35" s="3"/>
      <c r="H35" s="14"/>
      <c r="I35" s="14"/>
      <c r="J35" s="14"/>
      <c r="K35" s="14"/>
      <c r="L35" s="3" t="s">
        <v>63</v>
      </c>
      <c r="M35" s="3">
        <v>0</v>
      </c>
      <c r="N35" s="3">
        <v>2.2999999999999998</v>
      </c>
      <c r="O35" s="3"/>
      <c r="P35" s="12"/>
      <c r="Q35" s="2"/>
    </row>
    <row r="36" spans="1:17" ht="79.5" customHeight="1" x14ac:dyDescent="0.25">
      <c r="A36" s="4" t="s">
        <v>42</v>
      </c>
      <c r="B36" s="24" t="s">
        <v>56</v>
      </c>
      <c r="C36" s="24" t="s">
        <v>73</v>
      </c>
      <c r="D36" s="3" t="s">
        <v>22</v>
      </c>
      <c r="E36" s="3" t="s">
        <v>33</v>
      </c>
      <c r="F36" s="3" t="s">
        <v>53</v>
      </c>
      <c r="G36" s="3" t="s">
        <v>50</v>
      </c>
      <c r="H36" s="14">
        <v>1244120</v>
      </c>
      <c r="I36" s="14">
        <f>+H36*0.85</f>
        <v>1057502</v>
      </c>
      <c r="J36" s="14"/>
      <c r="K36" s="14">
        <f>+H36*0.15</f>
        <v>186618</v>
      </c>
      <c r="L36" s="3" t="s">
        <v>98</v>
      </c>
      <c r="M36" s="7">
        <v>0</v>
      </c>
      <c r="N36" s="7">
        <v>1</v>
      </c>
      <c r="O36" s="3"/>
      <c r="P36" s="12"/>
      <c r="Q36" s="2"/>
    </row>
    <row r="37" spans="1:17" ht="105.75" customHeight="1" x14ac:dyDescent="0.25">
      <c r="A37" s="4"/>
      <c r="B37" s="7"/>
      <c r="C37" s="25"/>
      <c r="D37" s="7"/>
      <c r="E37" s="7"/>
      <c r="F37" s="7"/>
      <c r="G37" s="7"/>
      <c r="H37" s="22"/>
      <c r="I37" s="22"/>
      <c r="J37" s="22"/>
      <c r="K37" s="22"/>
      <c r="L37" s="7" t="s">
        <v>92</v>
      </c>
      <c r="M37" s="7">
        <v>0</v>
      </c>
      <c r="N37" s="7">
        <v>61000</v>
      </c>
      <c r="O37" s="3"/>
      <c r="P37" s="12"/>
      <c r="Q37" s="2"/>
    </row>
    <row r="38" spans="1:17" ht="120" x14ac:dyDescent="0.25">
      <c r="A38" s="4"/>
      <c r="B38" s="4"/>
      <c r="C38" s="3"/>
      <c r="D38" s="3"/>
      <c r="E38" s="3"/>
      <c r="F38" s="3"/>
      <c r="G38" s="3"/>
      <c r="H38" s="14"/>
      <c r="I38" s="14"/>
      <c r="J38" s="14"/>
      <c r="K38" s="14"/>
      <c r="L38" s="3" t="s">
        <v>63</v>
      </c>
      <c r="M38" s="3">
        <v>0</v>
      </c>
      <c r="N38" s="3">
        <v>23.6</v>
      </c>
      <c r="O38" s="3"/>
      <c r="P38" s="12"/>
      <c r="Q38" s="2"/>
    </row>
    <row r="39" spans="1:17" ht="94.5" customHeight="1" x14ac:dyDescent="0.25">
      <c r="A39" s="4" t="s">
        <v>43</v>
      </c>
      <c r="B39" s="7" t="s">
        <v>76</v>
      </c>
      <c r="C39" s="24" t="s">
        <v>77</v>
      </c>
      <c r="D39" s="3" t="s">
        <v>22</v>
      </c>
      <c r="E39" s="3" t="s">
        <v>33</v>
      </c>
      <c r="F39" s="3" t="s">
        <v>32</v>
      </c>
      <c r="G39" s="3" t="s">
        <v>50</v>
      </c>
      <c r="H39" s="14">
        <v>1940995.3</v>
      </c>
      <c r="I39" s="14">
        <v>1649846</v>
      </c>
      <c r="J39" s="14"/>
      <c r="K39" s="14">
        <v>291149.3</v>
      </c>
      <c r="L39" s="3" t="s">
        <v>100</v>
      </c>
      <c r="M39" s="3">
        <v>0</v>
      </c>
      <c r="N39" s="3">
        <v>1</v>
      </c>
      <c r="O39" s="3"/>
      <c r="P39" s="7"/>
      <c r="Q39" s="2"/>
    </row>
    <row r="40" spans="1:17" ht="108" customHeight="1" x14ac:dyDescent="0.25">
      <c r="A40" s="4"/>
      <c r="B40" s="4"/>
      <c r="C40" s="3"/>
      <c r="D40" s="3"/>
      <c r="E40" s="3"/>
      <c r="F40" s="3"/>
      <c r="G40" s="3"/>
      <c r="H40" s="14"/>
      <c r="I40" s="14"/>
      <c r="J40" s="14"/>
      <c r="K40" s="14"/>
      <c r="L40" s="3" t="s">
        <v>92</v>
      </c>
      <c r="M40" s="3">
        <v>0</v>
      </c>
      <c r="N40" s="3">
        <v>13000</v>
      </c>
      <c r="O40" s="3"/>
      <c r="P40" s="12"/>
      <c r="Q40" s="2"/>
    </row>
    <row r="41" spans="1:17" ht="120" x14ac:dyDescent="0.25">
      <c r="A41" s="4"/>
      <c r="B41" s="4"/>
      <c r="C41" s="3"/>
      <c r="D41" s="3"/>
      <c r="E41" s="3"/>
      <c r="F41" s="3"/>
      <c r="G41" s="3"/>
      <c r="H41" s="14"/>
      <c r="I41" s="14"/>
      <c r="J41" s="14"/>
      <c r="K41" s="14"/>
      <c r="L41" s="3" t="s">
        <v>63</v>
      </c>
      <c r="M41" s="3">
        <v>0</v>
      </c>
      <c r="N41" s="3">
        <v>1.8</v>
      </c>
      <c r="O41" s="3"/>
      <c r="P41" s="12"/>
      <c r="Q41" s="2"/>
    </row>
    <row r="42" spans="1:17" ht="90" x14ac:dyDescent="0.25">
      <c r="A42" s="4" t="s">
        <v>93</v>
      </c>
      <c r="B42" s="4" t="s">
        <v>94</v>
      </c>
      <c r="C42" s="3" t="s">
        <v>95</v>
      </c>
      <c r="D42" s="3" t="s">
        <v>22</v>
      </c>
      <c r="E42" s="3" t="s">
        <v>33</v>
      </c>
      <c r="F42" s="3" t="s">
        <v>49</v>
      </c>
      <c r="G42" s="3" t="s">
        <v>50</v>
      </c>
      <c r="H42" s="14">
        <v>700000</v>
      </c>
      <c r="I42" s="14">
        <f>+H42*0.85</f>
        <v>595000</v>
      </c>
      <c r="J42" s="14"/>
      <c r="K42" s="14">
        <v>105000</v>
      </c>
      <c r="L42" s="3" t="s">
        <v>98</v>
      </c>
      <c r="M42" s="3">
        <v>0</v>
      </c>
      <c r="N42" s="3">
        <v>1</v>
      </c>
      <c r="O42" s="3"/>
      <c r="P42" s="12"/>
      <c r="Q42" s="2"/>
    </row>
    <row r="43" spans="1:17" ht="75" x14ac:dyDescent="0.25">
      <c r="A43" s="4"/>
      <c r="B43" s="4"/>
      <c r="C43" s="3"/>
      <c r="D43" s="3"/>
      <c r="E43" s="3"/>
      <c r="F43" s="3"/>
      <c r="G43" s="3"/>
      <c r="H43" s="14"/>
      <c r="I43" s="14"/>
      <c r="J43" s="14"/>
      <c r="K43" s="14"/>
      <c r="L43" s="3" t="s">
        <v>92</v>
      </c>
      <c r="M43" s="3">
        <v>0</v>
      </c>
      <c r="N43" s="3">
        <v>8000</v>
      </c>
      <c r="O43" s="3"/>
      <c r="P43" s="12"/>
      <c r="Q43" s="2"/>
    </row>
    <row r="44" spans="1:17" ht="120" x14ac:dyDescent="0.25">
      <c r="A44" s="4"/>
      <c r="B44" s="4"/>
      <c r="C44" s="3"/>
      <c r="D44" s="3"/>
      <c r="E44" s="3"/>
      <c r="F44" s="3"/>
      <c r="G44" s="3"/>
      <c r="H44" s="14"/>
      <c r="I44" s="14"/>
      <c r="J44" s="14"/>
      <c r="K44" s="14"/>
      <c r="L44" s="3" t="s">
        <v>63</v>
      </c>
      <c r="M44" s="3">
        <v>0</v>
      </c>
      <c r="N44" s="3">
        <v>3.8</v>
      </c>
      <c r="O44" s="3"/>
      <c r="P44" s="12"/>
      <c r="Q44" s="2"/>
    </row>
    <row r="45" spans="1:17" x14ac:dyDescent="0.25">
      <c r="A45" s="44" t="s">
        <v>24</v>
      </c>
      <c r="B45" s="44"/>
      <c r="C45" s="44"/>
      <c r="D45" s="44"/>
      <c r="E45" s="44"/>
      <c r="F45" s="44"/>
      <c r="G45" s="44"/>
      <c r="H45" s="44"/>
      <c r="I45" s="44"/>
      <c r="J45" s="44"/>
      <c r="K45" s="44"/>
      <c r="L45" s="44"/>
      <c r="M45" s="44"/>
      <c r="N45" s="44"/>
      <c r="O45" s="44"/>
      <c r="P45" s="12"/>
    </row>
    <row r="46" spans="1:17" x14ac:dyDescent="0.25">
      <c r="A46" s="46" t="s">
        <v>29</v>
      </c>
      <c r="B46" s="46"/>
      <c r="C46" s="46"/>
      <c r="D46" s="46"/>
      <c r="E46" s="46"/>
      <c r="F46" s="46"/>
      <c r="G46" s="46"/>
      <c r="H46" s="46"/>
      <c r="I46" s="46"/>
      <c r="J46" s="46"/>
      <c r="K46" s="46"/>
      <c r="L46" s="46"/>
      <c r="M46" s="46"/>
      <c r="N46" s="46"/>
      <c r="O46" s="46"/>
      <c r="P46" s="12"/>
    </row>
    <row r="47" spans="1:17" ht="105" x14ac:dyDescent="0.25">
      <c r="A47" s="4" t="s">
        <v>28</v>
      </c>
      <c r="B47" s="4" t="s">
        <v>60</v>
      </c>
      <c r="C47" s="3" t="s">
        <v>70</v>
      </c>
      <c r="D47" s="3" t="s">
        <v>22</v>
      </c>
      <c r="E47" s="3" t="s">
        <v>33</v>
      </c>
      <c r="F47" s="3" t="s">
        <v>49</v>
      </c>
      <c r="G47" s="3" t="s">
        <v>50</v>
      </c>
      <c r="H47" s="14">
        <v>5618160</v>
      </c>
      <c r="I47" s="14">
        <f>+H47*0.85</f>
        <v>4775436</v>
      </c>
      <c r="J47" s="14"/>
      <c r="K47" s="14">
        <f>+H47*0.15</f>
        <v>842724</v>
      </c>
      <c r="L47" s="3" t="s">
        <v>98</v>
      </c>
      <c r="M47" s="3">
        <v>0</v>
      </c>
      <c r="N47" s="3">
        <v>1</v>
      </c>
      <c r="O47" s="3"/>
      <c r="P47" s="17"/>
    </row>
    <row r="48" spans="1:17" ht="90" x14ac:dyDescent="0.25">
      <c r="A48" s="4"/>
      <c r="B48" s="4"/>
      <c r="C48" s="3"/>
      <c r="D48" s="3"/>
      <c r="E48" s="3"/>
      <c r="F48" s="3"/>
      <c r="G48" s="3"/>
      <c r="H48" s="14"/>
      <c r="I48" s="14"/>
      <c r="J48" s="14"/>
      <c r="K48" s="14"/>
      <c r="L48" s="3" t="s">
        <v>81</v>
      </c>
      <c r="M48" s="3">
        <v>0</v>
      </c>
      <c r="N48" s="3">
        <v>3.5</v>
      </c>
      <c r="O48" s="3"/>
      <c r="P48" s="12"/>
    </row>
    <row r="49" spans="1:16" ht="75" customHeight="1" x14ac:dyDescent="0.25">
      <c r="A49" s="34" t="s">
        <v>44</v>
      </c>
      <c r="B49" s="36" t="s">
        <v>67</v>
      </c>
      <c r="C49" s="36" t="s">
        <v>87</v>
      </c>
      <c r="D49" s="38" t="s">
        <v>22</v>
      </c>
      <c r="E49" s="38" t="s">
        <v>33</v>
      </c>
      <c r="F49" s="3" t="s">
        <v>41</v>
      </c>
      <c r="G49" s="3" t="s">
        <v>31</v>
      </c>
      <c r="H49" s="14">
        <v>183300</v>
      </c>
      <c r="I49" s="14">
        <f>+H49*0.85</f>
        <v>155805</v>
      </c>
      <c r="J49" s="14"/>
      <c r="K49" s="14">
        <f>+H49*0.15</f>
        <v>27495</v>
      </c>
      <c r="L49" s="3" t="s">
        <v>98</v>
      </c>
      <c r="M49" s="3">
        <v>0</v>
      </c>
      <c r="N49" s="3">
        <v>1</v>
      </c>
      <c r="O49" s="3"/>
      <c r="P49" s="12"/>
    </row>
    <row r="50" spans="1:16" ht="92.25" customHeight="1" x14ac:dyDescent="0.25">
      <c r="A50" s="35"/>
      <c r="B50" s="37"/>
      <c r="C50" s="37"/>
      <c r="D50" s="39"/>
      <c r="E50" s="39"/>
      <c r="F50" s="3"/>
      <c r="G50" s="3"/>
      <c r="H50" s="14"/>
      <c r="I50" s="14"/>
      <c r="J50" s="14"/>
      <c r="K50" s="14"/>
      <c r="L50" s="3" t="s">
        <v>99</v>
      </c>
      <c r="M50" s="3">
        <v>0</v>
      </c>
      <c r="N50" s="3">
        <v>2880</v>
      </c>
      <c r="O50" s="3"/>
      <c r="P50" s="12"/>
    </row>
    <row r="51" spans="1:16" ht="82.5" customHeight="1" x14ac:dyDescent="0.25">
      <c r="A51" s="4" t="s">
        <v>47</v>
      </c>
      <c r="B51" s="24" t="s">
        <v>78</v>
      </c>
      <c r="C51" s="7" t="s">
        <v>79</v>
      </c>
      <c r="D51" s="3" t="s">
        <v>22</v>
      </c>
      <c r="E51" s="3" t="s">
        <v>33</v>
      </c>
      <c r="F51" s="3" t="s">
        <v>32</v>
      </c>
      <c r="G51" s="3" t="s">
        <v>57</v>
      </c>
      <c r="H51" s="14">
        <v>750000</v>
      </c>
      <c r="I51" s="14">
        <f>+H51*0.85</f>
        <v>637500</v>
      </c>
      <c r="J51" s="14"/>
      <c r="K51" s="14">
        <f>+H51*0.15</f>
        <v>112500</v>
      </c>
      <c r="L51" s="3" t="s">
        <v>100</v>
      </c>
      <c r="M51" s="3">
        <v>0</v>
      </c>
      <c r="N51" s="3">
        <v>1</v>
      </c>
      <c r="O51" s="3"/>
      <c r="P51" s="17"/>
    </row>
    <row r="52" spans="1:16" ht="95.25" customHeight="1" x14ac:dyDescent="0.25">
      <c r="A52" s="4"/>
      <c r="B52" s="4"/>
      <c r="C52" s="3"/>
      <c r="D52" s="3"/>
      <c r="E52" s="3"/>
      <c r="F52" s="3"/>
      <c r="G52" s="3"/>
      <c r="H52" s="14"/>
      <c r="I52" s="14"/>
      <c r="J52" s="14"/>
      <c r="K52" s="14"/>
      <c r="L52" s="3" t="s">
        <v>81</v>
      </c>
      <c r="M52" s="3">
        <v>0</v>
      </c>
      <c r="N52" s="3">
        <v>4.4000000000000004</v>
      </c>
      <c r="O52" s="3"/>
      <c r="P52" s="12"/>
    </row>
    <row r="53" spans="1:16" x14ac:dyDescent="0.25">
      <c r="A53" s="8"/>
      <c r="B53" s="8"/>
      <c r="C53" s="8"/>
      <c r="D53" s="8"/>
      <c r="E53" s="8"/>
      <c r="F53" s="8"/>
      <c r="G53" s="8"/>
      <c r="H53" s="21">
        <f>+SUM(H11,H13,H15,H22,H27,H30,H33,H36,H39,H42,H52,H47,H49,H51)</f>
        <v>19373375.300000001</v>
      </c>
      <c r="I53" s="21">
        <f>+SUM(I11,I13,I15,I22,I27,I30,I33,I36,I39,I42,I52,I47,I49,I51)</f>
        <v>16467369</v>
      </c>
      <c r="J53" s="21">
        <f>+SUM(J11,J13,J15,J22,J27,J30,J33,J36,J39,J47,J49,J51)</f>
        <v>0</v>
      </c>
      <c r="K53" s="21">
        <f>+SUM(K11,K13,K15,K22,K27,K30,K33,K36,K39,K42,K52,K47,K49,K51)</f>
        <v>2906006.3</v>
      </c>
      <c r="L53" s="8"/>
      <c r="M53" s="8"/>
      <c r="N53" s="8"/>
      <c r="O53" s="8"/>
      <c r="P53" s="8"/>
    </row>
  </sheetData>
  <mergeCells count="32">
    <mergeCell ref="A45:O45"/>
    <mergeCell ref="A46:O46"/>
    <mergeCell ref="M1:O1"/>
    <mergeCell ref="N4:N5"/>
    <mergeCell ref="A2:O2"/>
    <mergeCell ref="O3:O5"/>
    <mergeCell ref="E3:E5"/>
    <mergeCell ref="F4:F5"/>
    <mergeCell ref="G4:G5"/>
    <mergeCell ref="H4:H5"/>
    <mergeCell ref="L4:L5"/>
    <mergeCell ref="M4:M5"/>
    <mergeCell ref="L3:N3"/>
    <mergeCell ref="H3:K3"/>
    <mergeCell ref="A10:O10"/>
    <mergeCell ref="A9:O9"/>
    <mergeCell ref="A20:O20"/>
    <mergeCell ref="A21:O21"/>
    <mergeCell ref="F3:G3"/>
    <mergeCell ref="I4:K4"/>
    <mergeCell ref="A3:A5"/>
    <mergeCell ref="P3:P5"/>
    <mergeCell ref="C3:C5"/>
    <mergeCell ref="D3:D5"/>
    <mergeCell ref="A7:O7"/>
    <mergeCell ref="A8:O8"/>
    <mergeCell ref="B3:B5"/>
    <mergeCell ref="A49:A50"/>
    <mergeCell ref="B49:B50"/>
    <mergeCell ref="C49:C50"/>
    <mergeCell ref="D49:D50"/>
    <mergeCell ref="E49:E50"/>
  </mergeCells>
  <pageMargins left="0.7" right="0.7" top="0.75" bottom="0.75" header="0.3" footer="0.3"/>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
  <sheetViews>
    <sheetView workbookViewId="0">
      <selection activeCell="H13" sqref="H13"/>
    </sheetView>
  </sheetViews>
  <sheetFormatPr defaultRowHeight="15" x14ac:dyDescent="0.25"/>
  <sheetData>
    <row r="1" spans="2:6" x14ac:dyDescent="0.25">
      <c r="B1">
        <v>2022</v>
      </c>
      <c r="C1">
        <v>2024</v>
      </c>
      <c r="D1">
        <v>2026</v>
      </c>
      <c r="E1">
        <v>2028</v>
      </c>
      <c r="F1">
        <v>2030</v>
      </c>
    </row>
    <row r="2" spans="2:6" x14ac:dyDescent="0.25">
      <c r="B2">
        <v>22262</v>
      </c>
      <c r="C2">
        <f>ROUND(B2*1.02,0)</f>
        <v>22707</v>
      </c>
      <c r="D2">
        <f t="shared" ref="D2:F2" si="0">ROUND(C2*1.02,0)</f>
        <v>23161</v>
      </c>
      <c r="E2">
        <f t="shared" si="0"/>
        <v>23624</v>
      </c>
      <c r="F2">
        <f t="shared" si="0"/>
        <v>24096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Genovaitė Latakienė</cp:lastModifiedBy>
  <cp:lastPrinted>2024-05-07T05:06:19Z</cp:lastPrinted>
  <dcterms:created xsi:type="dcterms:W3CDTF">2022-11-14T04:57:06Z</dcterms:created>
  <dcterms:modified xsi:type="dcterms:W3CDTF">2024-06-06T12:10:55Z</dcterms:modified>
</cp:coreProperties>
</file>